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70" tabRatio="601" activeTab="2"/>
  </bookViews>
  <sheets>
    <sheet name="1 (касса)" sheetId="1" r:id="rId1"/>
    <sheet name="2 (касса)" sheetId="2" r:id="rId2"/>
    <sheet name="3 (фин)" sheetId="3" r:id="rId3"/>
  </sheets>
  <definedNames>
    <definedName name="_xlnm.Print_Area" localSheetId="0">'1 (касса)'!$A$1:$H$33</definedName>
    <definedName name="_xlnm.Print_Area" localSheetId="1">'2 (касса)'!#REF!</definedName>
    <definedName name="_xlnm.Print_Area" localSheetId="2">'3 (фин)'!#REF!</definedName>
  </definedNames>
  <calcPr fullCalcOnLoad="1" fullPrecision="0"/>
</workbook>
</file>

<file path=xl/sharedStrings.xml><?xml version="1.0" encoding="utf-8"?>
<sst xmlns="http://schemas.openxmlformats.org/spreadsheetml/2006/main" count="99" uniqueCount="87">
  <si>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</si>
  <si>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</si>
  <si>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</si>
  <si>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</si>
  <si>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</si>
  <si>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</si>
  <si>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 и спорт</t>
  </si>
  <si>
    <t>Межбюджетные трансферты</t>
  </si>
  <si>
    <t>Раздел  подраздел</t>
  </si>
  <si>
    <t>0100</t>
  </si>
  <si>
    <t>0112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</si>
  <si>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</si>
  <si>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</si>
  <si>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</si>
  <si>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</si>
  <si>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</si>
  <si>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</si>
  <si>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</si>
  <si>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</si>
  <si>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</si>
  <si>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</si>
  <si>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ИТОГО ДОХОДОВ</t>
  </si>
  <si>
    <t>Источники внутреннего финансирования дефицита</t>
  </si>
  <si>
    <t>Национальная оборона</t>
  </si>
  <si>
    <t>Образование</t>
  </si>
  <si>
    <t>Социальная политика</t>
  </si>
  <si>
    <t xml:space="preserve">     ДОХОДЫ </t>
  </si>
  <si>
    <t xml:space="preserve">     РАСХОДЫ </t>
  </si>
  <si>
    <t xml:space="preserve">     ВВП </t>
  </si>
  <si>
    <t xml:space="preserve"> </t>
  </si>
  <si>
    <t>Курсовая разница</t>
  </si>
  <si>
    <t>ВСЕГО   РАСХОДОВ</t>
  </si>
  <si>
    <t>Приложение №1</t>
  </si>
  <si>
    <t xml:space="preserve">   *) величина расчетная                </t>
  </si>
  <si>
    <t>Процентные расходы</t>
  </si>
  <si>
    <t>Непроцентные расходы</t>
  </si>
  <si>
    <t>ДЕФИЦИТ (-)                                                       ПРОФИЦИТ (+)</t>
  </si>
  <si>
    <t>ИСТОЧНИКИ  финансирования                           дефицита федерального бюджета - всего</t>
  </si>
  <si>
    <t>Источники внешнего  финансирования дефицита</t>
  </si>
  <si>
    <t xml:space="preserve">ПЕРВИЧНЫЙ ПРОФИЦИТ </t>
  </si>
  <si>
    <t>Первичный дефицит/ первичный профицит                                                                      к объему ВВП (%)</t>
  </si>
  <si>
    <t>Налоги и другие платежи, администрируемые Федеральной налоговой службой</t>
  </si>
  <si>
    <t xml:space="preserve">Поступления, администрируемые Федеральным агентством по управлению федеральным имуществом </t>
  </si>
  <si>
    <t>Налоги и платежи, администрируемые  Федеральной таможенной службой</t>
  </si>
  <si>
    <t>Приложение № 3</t>
  </si>
  <si>
    <t>(млн. рублей)</t>
  </si>
  <si>
    <t>Государственные запасы драгоценных металлов и драгоценных камней (сальдо)</t>
  </si>
  <si>
    <t>Дефицит/Профицит  к объему ВВП (%)</t>
  </si>
  <si>
    <t xml:space="preserve">РАСХОДОВ ФЕДЕРАЛЬНОГО БЮДЖЕТА  </t>
  </si>
  <si>
    <t>ПРЕДВАРИТЕЛЬНЫЕ  ДАННЫЕ О ФИНАНСИРОВАНИИ</t>
  </si>
  <si>
    <t xml:space="preserve">ПРЕДВАРИТЕЛЬНЫЕ ДАННЫЕ ОБ ОБЪЕМАХ ПОСТУПЛЕНИЙ ДОХОДОВ ФЕДЕРАЛЬНОГО БЮДЖЕТА                                             </t>
  </si>
  <si>
    <t>привлечение</t>
  </si>
  <si>
    <t>погашение государственного внутреннего долга</t>
  </si>
  <si>
    <t>Изменение остатков на счетах *)</t>
  </si>
  <si>
    <t>- остатки на начало периода</t>
  </si>
  <si>
    <t>- остатки на конец периода</t>
  </si>
  <si>
    <t>-поступления от реализации</t>
  </si>
  <si>
    <t>-затраты на приобретение</t>
  </si>
  <si>
    <t>Сальдо внутреннего долга:</t>
  </si>
  <si>
    <t>Поступления от продажи акций и земельных участков, находящихся в государственной и муниципальной собственности:</t>
  </si>
  <si>
    <t>ОБ ОСНОВНЫХ ХАРАКТЕРИСТИКАХ ФЕДЕРАЛЬНОГО БЮДЖЕТА</t>
  </si>
  <si>
    <t>СПРАВКА</t>
  </si>
  <si>
    <t>Доходы федерального бюджета, администрируемые другими федеральными органами</t>
  </si>
  <si>
    <t>Приложение №2</t>
  </si>
  <si>
    <t>Привлечение кредитов</t>
  </si>
  <si>
    <t>Погашение государственного внешнего долга</t>
  </si>
  <si>
    <t xml:space="preserve">Утверждено Федеральным законом  "О федеральном бюджете на 2006 год"                  </t>
  </si>
  <si>
    <t xml:space="preserve">Утверждено ФЗ                  "О федеральном бюджете на 2006 год"                   </t>
  </si>
  <si>
    <t xml:space="preserve">Утверждено Федеральным законом "О федеральном бюджете на 2006 год"                          </t>
  </si>
  <si>
    <t>2006 году</t>
  </si>
  <si>
    <t xml:space="preserve">   % кассового исполнения к:</t>
  </si>
  <si>
    <t>% распределенного финансирования к:</t>
  </si>
  <si>
    <t>из них:  обслуживание государст- венного и муниципального долга</t>
  </si>
  <si>
    <t>Кассовое исполнение за:</t>
  </si>
  <si>
    <t xml:space="preserve">Кассовое исполнение за </t>
  </si>
  <si>
    <t xml:space="preserve">   %  кассового исполнения к:</t>
  </si>
  <si>
    <t>Финансирование (распределено ГРБС)</t>
  </si>
  <si>
    <t>1 квартал</t>
  </si>
  <si>
    <t>1 полугодие</t>
  </si>
  <si>
    <t>июль</t>
  </si>
  <si>
    <t>январь-июль</t>
  </si>
  <si>
    <t xml:space="preserve">Уточненная бюджетная роспись                                                                  9 месяцев 2006  года              </t>
  </si>
  <si>
    <t>за январь-июль 2006 года</t>
  </si>
  <si>
    <t xml:space="preserve">Утвержденная роспись поступлений доходов в федеральный бюджет       на 9 месяцев  2006 года            </t>
  </si>
  <si>
    <t>за январь-июль  2006  года</t>
  </si>
  <si>
    <t xml:space="preserve">Уточненная бюджетная роспись                                 на 9 месяцев 2006 года </t>
  </si>
  <si>
    <t>9 месяцам 2006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</si>
</sst>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\-0.0\ "/>
    <numFmt numFmtId="166" formatCode="0.0%"/>
    <numFmt numFmtId="167" formatCode="_-* #,##0.0_р_._-;\-* #,##0.0_р_._-;_-* &quot;-&quot;_р_._-;_-@_-"/>
    <numFmt numFmtId="168" formatCode="_-* #,##0.0_р_._-;\-* #,##0.0_р_._-;_-* &quot;-&quot;?_р_._-;_-@_-"/>
    <numFmt numFmtId="169" formatCode="0.000"/>
    <numFmt numFmtId="170" formatCode="0.0&quot;*&quot;"/>
    <numFmt numFmtId="171" formatCode="0.0&quot;**&quot;"/>
    <numFmt numFmtId="172" formatCode="0.0&quot;***&quot;"/>
    <numFmt numFmtId="173" formatCode="0.0&quot;****&quot;"/>
    <numFmt numFmtId="174" formatCode="#,##0.00_р_."/>
    <numFmt numFmtId="175" formatCode="#,##0.0_р_.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;[Red]0.0"/>
    <numFmt numFmtId="183" formatCode="0.00_ ;\-0.00\ "/>
    <numFmt numFmtId="184" formatCode="_-* #,##0.0_р_._-;\-* #,##0.0_р_._-;_-* &quot;-&quot;??_р_._-;_-@_-"/>
    <numFmt numFmtId="185" formatCode="0_ ;\-0\ "/>
    <numFmt numFmtId="186" formatCode="0.0&quot;&quot;"/>
    <numFmt numFmtId="187" formatCode="_-* #,##0.000_р_._-;\-* #,##0.000_р_._-;_-* &quot;-&quot;??_р_._-;_-@_-"/>
    <numFmt numFmtId="188" formatCode="0.000_ ;\-0.000\ "/>
    <numFmt numFmtId="189" formatCode="0.0000_ ;\-0.0000\ "/>
    <numFmt numFmtId="190" formatCode="0.00000_ ;\-0.00000\ "/>
    <numFmt numFmtId="191" formatCode="0.000000_ ;\-0.000000\ 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"/>
    <numFmt numFmtId="197" formatCode="#,##0.0&quot;р.&quot;"/>
    <numFmt numFmtId="198" formatCode="#,##0.00_ ;\-#,##0.00\ "/>
  </numFmts>
  <fonts count="25">
    <font>
      <sz val="10"/>
      <name val="Arial Cyr"/>
      <family val="0"/>
    </font>
    <font>
      <b/>
      <sz val="24"/>
      <name val="Times New Roman Cyr"/>
      <family val="1"/>
    </font>
    <font>
      <b/>
      <sz val="18"/>
      <name val="Times New Roman Cyr"/>
      <family val="1"/>
    </font>
    <font>
      <b/>
      <i/>
      <sz val="14"/>
      <name val="Times New Roman Cyr"/>
      <family val="1"/>
    </font>
    <font>
      <sz val="12"/>
      <name val="Times New Roman Cyr"/>
      <family val="1"/>
    </font>
    <font>
      <b/>
      <sz val="26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b/>
      <i/>
      <sz val="14"/>
      <name val="Times New Roman"/>
      <family val="1"/>
    </font>
    <font>
      <sz val="26"/>
      <name val="Times New Roman Cyr"/>
      <family val="1"/>
    </font>
    <font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i/>
      <sz val="22"/>
      <name val="Times New Roman"/>
      <family val="1"/>
    </font>
    <font>
      <i/>
      <sz val="22"/>
      <name val="Times New Roman Cyr"/>
      <family val="1"/>
    </font>
    <font>
      <sz val="20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24"/>
      <name val="Times New Roman"/>
      <family val="1"/>
    </font>
    <font>
      <sz val="2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92" fontId="11" fillId="0" borderId="1" xfId="0" applyNumberFormat="1" applyFont="1" applyFill="1" applyBorder="1" applyAlignment="1">
      <alignment vertical="center"/>
    </xf>
    <xf numFmtId="192" fontId="11" fillId="0" borderId="2" xfId="0" applyNumberFormat="1" applyFont="1" applyFill="1" applyBorder="1" applyAlignment="1">
      <alignment vertical="center"/>
    </xf>
    <xf numFmtId="192" fontId="5" fillId="0" borderId="1" xfId="0" applyNumberFormat="1" applyFont="1" applyFill="1" applyBorder="1" applyAlignment="1">
      <alignment vertical="center"/>
    </xf>
    <xf numFmtId="192" fontId="5" fillId="0" borderId="1" xfId="21" applyNumberFormat="1" applyFont="1" applyFill="1" applyBorder="1" applyAlignment="1">
      <alignment vertical="center"/>
    </xf>
    <xf numFmtId="192" fontId="16" fillId="0" borderId="3" xfId="0" applyNumberFormat="1" applyFont="1" applyFill="1" applyBorder="1" applyAlignment="1">
      <alignment horizontal="left" vertical="center" wrapText="1"/>
    </xf>
    <xf numFmtId="192" fontId="18" fillId="0" borderId="1" xfId="0" applyNumberFormat="1" applyFont="1" applyFill="1" applyBorder="1" applyAlignment="1">
      <alignment horizontal="left" vertical="center" wrapText="1"/>
    </xf>
    <xf numFmtId="192" fontId="16" fillId="0" borderId="1" xfId="0" applyNumberFormat="1" applyFont="1" applyFill="1" applyBorder="1" applyAlignment="1">
      <alignment horizontal="left" vertical="center" wrapText="1"/>
    </xf>
    <xf numFmtId="192" fontId="16" fillId="0" borderId="1" xfId="0" applyNumberFormat="1" applyFont="1" applyFill="1" applyBorder="1" applyAlignment="1">
      <alignment vertical="center" wrapText="1"/>
    </xf>
    <xf numFmtId="192" fontId="23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192" fontId="1" fillId="0" borderId="1" xfId="0" applyNumberFormat="1" applyFont="1" applyFill="1" applyBorder="1" applyAlignment="1">
      <alignment vertical="center" wrapText="1"/>
    </xf>
    <xf numFmtId="192" fontId="1" fillId="0" borderId="4" xfId="0" applyNumberFormat="1" applyFont="1" applyFill="1" applyBorder="1" applyAlignment="1">
      <alignment vertical="center" wrapText="1"/>
    </xf>
    <xf numFmtId="192" fontId="19" fillId="0" borderId="1" xfId="21" applyNumberFormat="1" applyFont="1" applyFill="1" applyBorder="1" applyAlignment="1">
      <alignment vertical="center"/>
    </xf>
    <xf numFmtId="192" fontId="19" fillId="0" borderId="1" xfId="21" applyNumberFormat="1" applyFont="1" applyFill="1" applyBorder="1" applyAlignment="1">
      <alignment horizontal="right" vertical="center"/>
    </xf>
    <xf numFmtId="192" fontId="13" fillId="0" borderId="1" xfId="21" applyNumberFormat="1" applyFont="1" applyFill="1" applyBorder="1" applyAlignment="1">
      <alignment horizontal="center" vertical="center"/>
    </xf>
    <xf numFmtId="192" fontId="13" fillId="0" borderId="4" xfId="21" applyNumberFormat="1" applyFont="1" applyFill="1" applyBorder="1" applyAlignment="1">
      <alignment horizontal="center" vertical="center"/>
    </xf>
    <xf numFmtId="192" fontId="1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192" fontId="11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92" fontId="24" fillId="0" borderId="1" xfId="2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192" fontId="24" fillId="0" borderId="1" xfId="21" applyNumberFormat="1" applyFont="1" applyFill="1" applyBorder="1" applyAlignment="1">
      <alignment horizontal="right" vertical="center"/>
    </xf>
    <xf numFmtId="49" fontId="23" fillId="0" borderId="1" xfId="0" applyNumberFormat="1" applyFont="1" applyFill="1" applyBorder="1" applyAlignment="1">
      <alignment vertical="center"/>
    </xf>
    <xf numFmtId="192" fontId="23" fillId="0" borderId="1" xfId="0" applyNumberFormat="1" applyFont="1" applyFill="1" applyBorder="1" applyAlignment="1">
      <alignment vertical="center" wrapText="1"/>
    </xf>
    <xf numFmtId="164" fontId="11" fillId="0" borderId="11" xfId="20" applyNumberFormat="1" applyFont="1" applyFill="1" applyBorder="1" applyAlignment="1">
      <alignment vertical="center"/>
    </xf>
    <xf numFmtId="164" fontId="11" fillId="0" borderId="12" xfId="20" applyNumberFormat="1" applyFont="1" applyFill="1" applyBorder="1" applyAlignment="1">
      <alignment vertical="center"/>
    </xf>
    <xf numFmtId="164" fontId="11" fillId="0" borderId="7" xfId="20" applyNumberFormat="1" applyFont="1" applyFill="1" applyBorder="1" applyAlignment="1">
      <alignment vertical="center"/>
    </xf>
    <xf numFmtId="164" fontId="11" fillId="0" borderId="8" xfId="2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165" fontId="11" fillId="0" borderId="14" xfId="20" applyNumberFormat="1" applyFont="1" applyFill="1" applyBorder="1" applyAlignment="1">
      <alignment vertical="center"/>
    </xf>
    <xf numFmtId="192" fontId="15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15" xfId="0" applyFont="1" applyFill="1" applyBorder="1" applyAlignment="1">
      <alignment vertical="center"/>
    </xf>
    <xf numFmtId="192" fontId="11" fillId="2" borderId="16" xfId="0" applyNumberFormat="1" applyFont="1" applyFill="1" applyBorder="1" applyAlignment="1">
      <alignment vertical="center"/>
    </xf>
    <xf numFmtId="192" fontId="11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64" fontId="18" fillId="0" borderId="7" xfId="20" applyNumberFormat="1" applyFont="1" applyFill="1" applyBorder="1" applyAlignment="1">
      <alignment vertical="center"/>
    </xf>
    <xf numFmtId="164" fontId="18" fillId="0" borderId="8" xfId="20" applyNumberFormat="1" applyFont="1" applyFill="1" applyBorder="1" applyAlignment="1">
      <alignment vertical="center"/>
    </xf>
    <xf numFmtId="164" fontId="23" fillId="0" borderId="7" xfId="20" applyNumberFormat="1" applyFont="1" applyFill="1" applyBorder="1" applyAlignment="1">
      <alignment vertical="center"/>
    </xf>
    <xf numFmtId="164" fontId="23" fillId="0" borderId="8" xfId="20" applyNumberFormat="1" applyFont="1" applyFill="1" applyBorder="1" applyAlignment="1">
      <alignment vertical="center"/>
    </xf>
    <xf numFmtId="165" fontId="15" fillId="0" borderId="13" xfId="20" applyNumberFormat="1" applyFont="1" applyBorder="1" applyAlignment="1">
      <alignment horizontal="right" vertical="center"/>
    </xf>
    <xf numFmtId="192" fontId="15" fillId="0" borderId="2" xfId="0" applyNumberFormat="1" applyFont="1" applyFill="1" applyBorder="1" applyAlignment="1">
      <alignment vertical="center"/>
    </xf>
    <xf numFmtId="192" fontId="15" fillId="0" borderId="6" xfId="0" applyNumberFormat="1" applyFont="1" applyFill="1" applyBorder="1" applyAlignment="1">
      <alignment vertical="center"/>
    </xf>
    <xf numFmtId="165" fontId="15" fillId="0" borderId="14" xfId="20" applyNumberFormat="1" applyFont="1" applyFill="1" applyBorder="1" applyAlignment="1">
      <alignment vertical="center"/>
    </xf>
    <xf numFmtId="165" fontId="11" fillId="2" borderId="15" xfId="20" applyNumberFormat="1" applyFont="1" applyFill="1" applyBorder="1" applyAlignment="1">
      <alignment horizontal="right" vertical="center"/>
    </xf>
    <xf numFmtId="165" fontId="11" fillId="2" borderId="18" xfId="2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165" fontId="11" fillId="2" borderId="18" xfId="20" applyNumberFormat="1" applyFont="1" applyFill="1" applyBorder="1" applyAlignment="1">
      <alignment horizontal="right" vertical="center"/>
    </xf>
    <xf numFmtId="165" fontId="15" fillId="0" borderId="14" xfId="20" applyNumberFormat="1" applyFont="1" applyBorder="1" applyAlignment="1">
      <alignment horizontal="right" vertical="center"/>
    </xf>
    <xf numFmtId="192" fontId="15" fillId="0" borderId="21" xfId="0" applyNumberFormat="1" applyFont="1" applyFill="1" applyBorder="1" applyAlignment="1">
      <alignment vertical="center"/>
    </xf>
    <xf numFmtId="165" fontId="11" fillId="0" borderId="13" xfId="20" applyNumberFormat="1" applyFont="1" applyFill="1" applyBorder="1" applyAlignment="1">
      <alignment horizontal="right" vertical="center"/>
    </xf>
    <xf numFmtId="165" fontId="15" fillId="0" borderId="13" xfId="2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92" fontId="5" fillId="0" borderId="23" xfId="0" applyNumberFormat="1" applyFont="1" applyFill="1" applyBorder="1" applyAlignment="1">
      <alignment vertical="center"/>
    </xf>
    <xf numFmtId="192" fontId="5" fillId="0" borderId="24" xfId="0" applyNumberFormat="1" applyFont="1" applyFill="1" applyBorder="1" applyAlignment="1">
      <alignment vertical="center"/>
    </xf>
    <xf numFmtId="192" fontId="5" fillId="0" borderId="24" xfId="21" applyNumberFormat="1" applyFont="1" applyFill="1" applyBorder="1" applyAlignment="1">
      <alignment vertical="center"/>
    </xf>
    <xf numFmtId="192" fontId="24" fillId="0" borderId="24" xfId="0" applyNumberFormat="1" applyFont="1" applyFill="1" applyBorder="1" applyAlignment="1">
      <alignment vertical="center"/>
    </xf>
    <xf numFmtId="192" fontId="24" fillId="0" borderId="24" xfId="21" applyNumberFormat="1" applyFont="1" applyFill="1" applyBorder="1" applyAlignment="1">
      <alignment vertical="center"/>
    </xf>
    <xf numFmtId="192" fontId="19" fillId="0" borderId="24" xfId="0" applyNumberFormat="1" applyFont="1" applyFill="1" applyBorder="1" applyAlignment="1">
      <alignment vertical="center"/>
    </xf>
    <xf numFmtId="192" fontId="19" fillId="0" borderId="8" xfId="0" applyNumberFormat="1" applyFont="1" applyFill="1" applyBorder="1" applyAlignment="1">
      <alignment vertical="center"/>
    </xf>
    <xf numFmtId="192" fontId="24" fillId="0" borderId="24" xfId="0" applyNumberFormat="1" applyFont="1" applyFill="1" applyBorder="1" applyAlignment="1">
      <alignment horizontal="right" vertical="center"/>
    </xf>
    <xf numFmtId="192" fontId="19" fillId="0" borderId="24" xfId="0" applyNumberFormat="1" applyFont="1" applyFill="1" applyBorder="1" applyAlignment="1">
      <alignment horizontal="right" vertical="center"/>
    </xf>
    <xf numFmtId="192" fontId="24" fillId="0" borderId="24" xfId="21" applyNumberFormat="1" applyFont="1" applyFill="1" applyBorder="1" applyAlignment="1">
      <alignment horizontal="right" vertical="center"/>
    </xf>
    <xf numFmtId="192" fontId="13" fillId="0" borderId="24" xfId="21" applyNumberFormat="1" applyFont="1" applyFill="1" applyBorder="1" applyAlignment="1">
      <alignment horizontal="center" vertical="center"/>
    </xf>
    <xf numFmtId="192" fontId="13" fillId="0" borderId="25" xfId="21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164" fontId="11" fillId="0" borderId="20" xfId="20" applyNumberFormat="1" applyFont="1" applyFill="1" applyBorder="1" applyAlignment="1">
      <alignment vertical="center"/>
    </xf>
    <xf numFmtId="164" fontId="11" fillId="0" borderId="19" xfId="2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92" fontId="15" fillId="0" borderId="27" xfId="0" applyNumberFormat="1" applyFont="1" applyBorder="1" applyAlignment="1">
      <alignment horizontal="right" vertical="center"/>
    </xf>
    <xf numFmtId="192" fontId="15" fillId="0" borderId="21" xfId="0" applyNumberFormat="1" applyFont="1" applyBorder="1" applyAlignment="1">
      <alignment horizontal="right" vertical="center"/>
    </xf>
    <xf numFmtId="192" fontId="15" fillId="0" borderId="28" xfId="0" applyNumberFormat="1" applyFont="1" applyFill="1" applyBorder="1" applyAlignment="1">
      <alignment vertical="center"/>
    </xf>
    <xf numFmtId="192" fontId="15" fillId="0" borderId="13" xfId="0" applyNumberFormat="1" applyFont="1" applyFill="1" applyBorder="1" applyAlignment="1">
      <alignment vertical="center"/>
    </xf>
    <xf numFmtId="192" fontId="15" fillId="0" borderId="7" xfId="0" applyNumberFormat="1" applyFont="1" applyFill="1" applyBorder="1" applyAlignment="1">
      <alignment vertical="center"/>
    </xf>
    <xf numFmtId="192" fontId="15" fillId="0" borderId="14" xfId="0" applyNumberFormat="1" applyFont="1" applyFill="1" applyBorder="1" applyAlignment="1">
      <alignment vertical="center"/>
    </xf>
    <xf numFmtId="192" fontId="15" fillId="0" borderId="9" xfId="0" applyNumberFormat="1" applyFont="1" applyFill="1" applyBorder="1" applyAlignment="1">
      <alignment vertical="center"/>
    </xf>
    <xf numFmtId="192" fontId="11" fillId="0" borderId="7" xfId="0" applyNumberFormat="1" applyFont="1" applyFill="1" applyBorder="1" applyAlignment="1">
      <alignment vertical="center"/>
    </xf>
    <xf numFmtId="192" fontId="11" fillId="0" borderId="20" xfId="0" applyNumberFormat="1" applyFont="1" applyFill="1" applyBorder="1" applyAlignment="1">
      <alignment vertical="center"/>
    </xf>
    <xf numFmtId="192" fontId="11" fillId="0" borderId="13" xfId="0" applyNumberFormat="1" applyFont="1" applyFill="1" applyBorder="1" applyAlignment="1">
      <alignment vertical="center"/>
    </xf>
    <xf numFmtId="192" fontId="11" fillId="0" borderId="14" xfId="0" applyNumberFormat="1" applyFont="1" applyFill="1" applyBorder="1" applyAlignment="1">
      <alignment vertical="center"/>
    </xf>
    <xf numFmtId="192" fontId="5" fillId="0" borderId="8" xfId="0" applyNumberFormat="1" applyFont="1" applyFill="1" applyBorder="1" applyAlignment="1">
      <alignment vertical="center"/>
    </xf>
    <xf numFmtId="192" fontId="5" fillId="0" borderId="3" xfId="21" applyNumberFormat="1" applyFont="1" applyFill="1" applyBorder="1" applyAlignment="1">
      <alignment vertical="center"/>
    </xf>
    <xf numFmtId="192" fontId="5" fillId="0" borderId="1" xfId="21" applyNumberFormat="1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center" vertical="center" wrapText="1"/>
    </xf>
    <xf numFmtId="192" fontId="5" fillId="0" borderId="30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2" fontId="24" fillId="0" borderId="31" xfId="0" applyNumberFormat="1" applyFont="1" applyFill="1" applyBorder="1" applyAlignment="1">
      <alignment vertical="center"/>
    </xf>
    <xf numFmtId="192" fontId="19" fillId="0" borderId="31" xfId="0" applyNumberFormat="1" applyFont="1" applyFill="1" applyBorder="1" applyAlignment="1">
      <alignment vertical="center"/>
    </xf>
    <xf numFmtId="192" fontId="24" fillId="0" borderId="31" xfId="0" applyNumberFormat="1" applyFont="1" applyFill="1" applyBorder="1" applyAlignment="1">
      <alignment horizontal="right" vertical="center"/>
    </xf>
    <xf numFmtId="192" fontId="19" fillId="0" borderId="31" xfId="0" applyNumberFormat="1" applyFont="1" applyFill="1" applyBorder="1" applyAlignment="1">
      <alignment horizontal="right" vertical="center"/>
    </xf>
    <xf numFmtId="192" fontId="15" fillId="0" borderId="24" xfId="0" applyNumberFormat="1" applyFont="1" applyFill="1" applyBorder="1" applyAlignment="1">
      <alignment vertical="center"/>
    </xf>
    <xf numFmtId="192" fontId="11" fillId="0" borderId="24" xfId="0" applyNumberFormat="1" applyFont="1" applyFill="1" applyBorder="1" applyAlignment="1">
      <alignment vertical="center"/>
    </xf>
    <xf numFmtId="192" fontId="11" fillId="0" borderId="32" xfId="0" applyNumberFormat="1" applyFont="1" applyFill="1" applyBorder="1" applyAlignment="1">
      <alignment vertical="center"/>
    </xf>
    <xf numFmtId="192" fontId="13" fillId="0" borderId="8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19" fillId="0" borderId="24" xfId="21" applyNumberFormat="1" applyFont="1" applyFill="1" applyBorder="1" applyAlignment="1">
      <alignment vertical="center"/>
    </xf>
    <xf numFmtId="192" fontId="19" fillId="0" borderId="8" xfId="0" applyNumberFormat="1" applyFont="1" applyFill="1" applyBorder="1" applyAlignment="1">
      <alignment vertical="center"/>
    </xf>
    <xf numFmtId="192" fontId="19" fillId="0" borderId="31" xfId="0" applyNumberFormat="1" applyFont="1" applyFill="1" applyBorder="1" applyAlignment="1">
      <alignment vertical="center"/>
    </xf>
    <xf numFmtId="192" fontId="11" fillId="2" borderId="15" xfId="0" applyNumberFormat="1" applyFont="1" applyFill="1" applyBorder="1" applyAlignment="1">
      <alignment vertical="center"/>
    </xf>
    <xf numFmtId="192" fontId="11" fillId="2" borderId="33" xfId="0" applyNumberFormat="1" applyFont="1" applyFill="1" applyBorder="1" applyAlignment="1">
      <alignment vertical="center"/>
    </xf>
    <xf numFmtId="192" fontId="11" fillId="2" borderId="18" xfId="0" applyNumberFormat="1" applyFont="1" applyFill="1" applyBorder="1" applyAlignment="1">
      <alignment vertical="center"/>
    </xf>
    <xf numFmtId="165" fontId="11" fillId="0" borderId="34" xfId="20" applyNumberFormat="1" applyFont="1" applyFill="1" applyBorder="1" applyAlignment="1">
      <alignment horizontal="right" vertical="center"/>
    </xf>
    <xf numFmtId="165" fontId="11" fillId="0" borderId="35" xfId="20" applyNumberFormat="1" applyFont="1" applyFill="1" applyBorder="1" applyAlignment="1">
      <alignment vertical="center"/>
    </xf>
    <xf numFmtId="165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92" fontId="15" fillId="0" borderId="36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wrapText="1"/>
    </xf>
    <xf numFmtId="192" fontId="11" fillId="0" borderId="3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50" zoomScaleNormal="50" workbookViewId="0" topLeftCell="A1">
      <selection activeCell="F9" sqref="F9"/>
    </sheetView>
  </sheetViews>
  <sheetFormatPr defaultColWidth="9.00390625" defaultRowHeight="12.75"/>
  <cols>
    <col min="1" max="1" width="93.00390625" style="36" customWidth="1"/>
    <col min="2" max="2" width="31.00390625" style="38" customWidth="1"/>
    <col min="3" max="3" width="32.125" style="38" customWidth="1"/>
    <col min="4" max="4" width="29.875" style="38" customWidth="1"/>
    <col min="5" max="5" width="27.25390625" style="38" customWidth="1"/>
    <col min="6" max="6" width="30.375" style="38" customWidth="1"/>
    <col min="7" max="7" width="30.00390625" style="38" customWidth="1"/>
    <col min="8" max="8" width="29.75390625" style="38" customWidth="1"/>
    <col min="9" max="16384" width="9.125" style="38" customWidth="1"/>
  </cols>
  <sheetData>
    <row r="1" spans="2:7" ht="34.5">
      <c r="B1" s="37"/>
      <c r="C1" s="37"/>
      <c r="D1" s="37"/>
      <c r="E1" s="37"/>
      <c r="F1" s="37"/>
      <c r="G1" s="145" t="s">
        <v>32</v>
      </c>
    </row>
    <row r="2" spans="1:8" ht="33">
      <c r="A2" s="150" t="s">
        <v>61</v>
      </c>
      <c r="B2" s="150"/>
      <c r="C2" s="150"/>
      <c r="D2" s="150"/>
      <c r="E2" s="150"/>
      <c r="F2" s="150"/>
      <c r="G2" s="150"/>
      <c r="H2" s="150"/>
    </row>
    <row r="3" spans="1:8" ht="33">
      <c r="A3" s="150" t="s">
        <v>60</v>
      </c>
      <c r="B3" s="150"/>
      <c r="C3" s="150"/>
      <c r="D3" s="150"/>
      <c r="E3" s="150"/>
      <c r="F3" s="150"/>
      <c r="G3" s="150"/>
      <c r="H3" s="150"/>
    </row>
    <row r="4" spans="1:8" ht="33">
      <c r="A4" s="150" t="s">
        <v>82</v>
      </c>
      <c r="B4" s="150"/>
      <c r="C4" s="150"/>
      <c r="D4" s="150"/>
      <c r="E4" s="150"/>
      <c r="F4" s="150"/>
      <c r="G4" s="150"/>
      <c r="H4" s="150"/>
    </row>
    <row r="5" spans="1:8" ht="20.25" thickBot="1">
      <c r="A5" s="151"/>
      <c r="B5" s="151"/>
      <c r="C5" s="43"/>
      <c r="D5" s="43"/>
      <c r="E5" s="43"/>
      <c r="F5" s="43"/>
      <c r="H5" s="44" t="s">
        <v>45</v>
      </c>
    </row>
    <row r="6" spans="1:8" ht="19.5" customHeight="1">
      <c r="A6" s="152"/>
      <c r="B6" s="156" t="s">
        <v>66</v>
      </c>
      <c r="C6" s="156" t="s">
        <v>81</v>
      </c>
      <c r="D6" s="154" t="s">
        <v>73</v>
      </c>
      <c r="E6" s="158"/>
      <c r="F6" s="155"/>
      <c r="G6" s="154" t="s">
        <v>70</v>
      </c>
      <c r="H6" s="155"/>
    </row>
    <row r="7" spans="1:8" ht="65.25" customHeight="1" thickBot="1">
      <c r="A7" s="153"/>
      <c r="B7" s="157"/>
      <c r="C7" s="157"/>
      <c r="D7" s="105" t="s">
        <v>78</v>
      </c>
      <c r="E7" s="124" t="s">
        <v>79</v>
      </c>
      <c r="F7" s="90" t="s">
        <v>80</v>
      </c>
      <c r="G7" s="73" t="s">
        <v>69</v>
      </c>
      <c r="H7" s="72" t="s">
        <v>86</v>
      </c>
    </row>
    <row r="8" spans="1:8" s="45" customFormat="1" ht="33">
      <c r="A8" s="5" t="s">
        <v>26</v>
      </c>
      <c r="B8" s="122">
        <v>5046137.5</v>
      </c>
      <c r="C8" s="122">
        <v>3731157.3</v>
      </c>
      <c r="D8" s="93">
        <v>2938084.1</v>
      </c>
      <c r="E8" s="125">
        <v>521497.8</v>
      </c>
      <c r="F8" s="135">
        <f>D8+E8</f>
        <v>3459581.9</v>
      </c>
      <c r="G8" s="59">
        <f>F8/B8*100</f>
        <v>68.6</v>
      </c>
      <c r="H8" s="60">
        <f>F8/C8*100</f>
        <v>92.7</v>
      </c>
    </row>
    <row r="9" spans="1:8" s="45" customFormat="1" ht="33">
      <c r="A9" s="7" t="s">
        <v>27</v>
      </c>
      <c r="B9" s="4">
        <v>4270114.7</v>
      </c>
      <c r="C9" s="4">
        <v>3350214.3</v>
      </c>
      <c r="D9" s="94">
        <v>1854668.2</v>
      </c>
      <c r="E9" s="126">
        <v>347288.8</v>
      </c>
      <c r="F9" s="121">
        <f aca="true" t="shared" si="0" ref="F9:F30">D9+E9</f>
        <v>2201957</v>
      </c>
      <c r="G9" s="61">
        <f>F9/B9*100</f>
        <v>51.6</v>
      </c>
      <c r="H9" s="62">
        <f>F9/C9*100</f>
        <v>65.7</v>
      </c>
    </row>
    <row r="10" spans="1:8" s="45" customFormat="1" ht="33">
      <c r="A10" s="8" t="s">
        <v>34</v>
      </c>
      <c r="B10" s="4">
        <v>198482.2</v>
      </c>
      <c r="C10" s="4">
        <v>148797.2</v>
      </c>
      <c r="D10" s="95">
        <v>80009.8</v>
      </c>
      <c r="E10" s="95">
        <v>9251.6</v>
      </c>
      <c r="F10" s="121">
        <f t="shared" si="0"/>
        <v>89261.4</v>
      </c>
      <c r="G10" s="61">
        <f>F10/B10*100</f>
        <v>45</v>
      </c>
      <c r="H10" s="62">
        <f>F10/C10*100</f>
        <v>60</v>
      </c>
    </row>
    <row r="11" spans="1:8" s="45" customFormat="1" ht="33">
      <c r="A11" s="8" t="s">
        <v>35</v>
      </c>
      <c r="B11" s="4">
        <f>B9-B10</f>
        <v>4071632.5</v>
      </c>
      <c r="C11" s="4">
        <f>C9-C10</f>
        <v>3201417.1</v>
      </c>
      <c r="D11" s="95">
        <f>D9-D10</f>
        <v>1774658.4</v>
      </c>
      <c r="E11" s="95">
        <f>E9-E10</f>
        <v>338037.2</v>
      </c>
      <c r="F11" s="121">
        <f t="shared" si="0"/>
        <v>2112695.6</v>
      </c>
      <c r="G11" s="61">
        <f>F11/B11*100</f>
        <v>51.9</v>
      </c>
      <c r="H11" s="62">
        <f>F11/C11*100</f>
        <v>66</v>
      </c>
    </row>
    <row r="12" spans="1:8" s="45" customFormat="1" ht="60">
      <c r="A12" s="7" t="s">
        <v>36</v>
      </c>
      <c r="B12" s="3">
        <f>B8-B9</f>
        <v>776022.8</v>
      </c>
      <c r="C12" s="3">
        <f>C8-C9</f>
        <v>380943</v>
      </c>
      <c r="D12" s="94">
        <f>D8-D9</f>
        <v>1083415.9</v>
      </c>
      <c r="E12" s="94">
        <f>E8-E9</f>
        <v>174209</v>
      </c>
      <c r="F12" s="121">
        <f t="shared" si="0"/>
        <v>1257624.9</v>
      </c>
      <c r="G12" s="61"/>
      <c r="H12" s="62"/>
    </row>
    <row r="13" spans="1:8" s="45" customFormat="1" ht="60">
      <c r="A13" s="7" t="s">
        <v>37</v>
      </c>
      <c r="B13" s="4">
        <f>-B12</f>
        <v>-776022.8</v>
      </c>
      <c r="C13" s="4">
        <f>-C12</f>
        <v>-380943</v>
      </c>
      <c r="D13" s="95">
        <f>-D12</f>
        <v>-1083415.9</v>
      </c>
      <c r="E13" s="95">
        <f>-E12</f>
        <v>-174209</v>
      </c>
      <c r="F13" s="121">
        <f t="shared" si="0"/>
        <v>-1257624.9</v>
      </c>
      <c r="G13" s="61"/>
      <c r="H13" s="62"/>
    </row>
    <row r="14" spans="1:8" s="45" customFormat="1" ht="60">
      <c r="A14" s="8" t="s">
        <v>22</v>
      </c>
      <c r="B14" s="4">
        <f>B13-B26</f>
        <v>-563381.2</v>
      </c>
      <c r="C14" s="4">
        <f>C13-C26</f>
        <v>-222981</v>
      </c>
      <c r="D14" s="95">
        <f>D13-D26</f>
        <v>-985222</v>
      </c>
      <c r="E14" s="95">
        <f>E13-E26</f>
        <v>-171167.6</v>
      </c>
      <c r="F14" s="121">
        <f t="shared" si="0"/>
        <v>-1156389.6</v>
      </c>
      <c r="G14" s="61"/>
      <c r="H14" s="62"/>
    </row>
    <row r="15" spans="1:8" s="109" customFormat="1" ht="30.75">
      <c r="A15" s="9" t="s">
        <v>58</v>
      </c>
      <c r="B15" s="54">
        <f>B16+B17</f>
        <v>127790.9</v>
      </c>
      <c r="C15" s="54">
        <f>C16+C17</f>
        <v>75033.5</v>
      </c>
      <c r="D15" s="97">
        <f>D16+D17</f>
        <v>38133</v>
      </c>
      <c r="E15" s="136">
        <f>E16+E17</f>
        <v>6224.2</v>
      </c>
      <c r="F15" s="137">
        <f t="shared" si="0"/>
        <v>44357.2</v>
      </c>
      <c r="G15" s="76"/>
      <c r="H15" s="77"/>
    </row>
    <row r="16" spans="1:8" s="108" customFormat="1" ht="27.75">
      <c r="A16" s="6" t="s">
        <v>51</v>
      </c>
      <c r="B16" s="13">
        <v>238197.6</v>
      </c>
      <c r="C16" s="13">
        <v>162704.9</v>
      </c>
      <c r="D16" s="98">
        <v>101090.9</v>
      </c>
      <c r="E16" s="138">
        <v>14797.7</v>
      </c>
      <c r="F16" s="137">
        <f t="shared" si="0"/>
        <v>115888.6</v>
      </c>
      <c r="G16" s="74">
        <f>F16/B16*100</f>
        <v>48.7</v>
      </c>
      <c r="H16" s="75">
        <f>F16/C16*100</f>
        <v>71.2</v>
      </c>
    </row>
    <row r="17" spans="1:8" s="108" customFormat="1" ht="27.75">
      <c r="A17" s="6" t="s">
        <v>52</v>
      </c>
      <c r="B17" s="13">
        <v>-110406.7</v>
      </c>
      <c r="C17" s="13">
        <v>-87671.4</v>
      </c>
      <c r="D17" s="98">
        <v>-62957.9</v>
      </c>
      <c r="E17" s="138">
        <v>-8573.5</v>
      </c>
      <c r="F17" s="137">
        <f t="shared" si="0"/>
        <v>-71531.4</v>
      </c>
      <c r="G17" s="74">
        <f>F17/B17*100</f>
        <v>64.8</v>
      </c>
      <c r="H17" s="75">
        <f>F17/C17*100</f>
        <v>81.6</v>
      </c>
    </row>
    <row r="18" spans="1:8" s="109" customFormat="1" ht="92.25">
      <c r="A18" s="55" t="s">
        <v>59</v>
      </c>
      <c r="B18" s="56">
        <v>39000</v>
      </c>
      <c r="C18" s="56">
        <v>31000</v>
      </c>
      <c r="D18" s="100">
        <v>11221</v>
      </c>
      <c r="E18" s="129">
        <v>1485.6</v>
      </c>
      <c r="F18" s="134">
        <f t="shared" si="0"/>
        <v>12706.6</v>
      </c>
      <c r="G18" s="76">
        <f>F18/B18*100</f>
        <v>32.6</v>
      </c>
      <c r="H18" s="77">
        <f>F18/C18*100</f>
        <v>41</v>
      </c>
    </row>
    <row r="19" spans="1:8" s="109" customFormat="1" ht="61.5">
      <c r="A19" s="55" t="s">
        <v>46</v>
      </c>
      <c r="B19" s="56">
        <f>B20+B21</f>
        <v>5000</v>
      </c>
      <c r="C19" s="56">
        <f>C20+C21</f>
        <v>4900</v>
      </c>
      <c r="D19" s="100">
        <f>D20+D21</f>
        <v>6026.5</v>
      </c>
      <c r="E19" s="100">
        <f>E20+E21</f>
        <v>-50.3</v>
      </c>
      <c r="F19" s="134">
        <f t="shared" si="0"/>
        <v>5976.2</v>
      </c>
      <c r="G19" s="76"/>
      <c r="H19" s="77"/>
    </row>
    <row r="20" spans="1:8" s="108" customFormat="1" ht="27.75">
      <c r="A20" s="46" t="s">
        <v>56</v>
      </c>
      <c r="B20" s="14">
        <v>15680</v>
      </c>
      <c r="C20" s="14">
        <v>11760</v>
      </c>
      <c r="D20" s="101">
        <v>6045.5</v>
      </c>
      <c r="E20" s="130">
        <v>0</v>
      </c>
      <c r="F20" s="137">
        <f t="shared" si="0"/>
        <v>6045.5</v>
      </c>
      <c r="G20" s="74">
        <f>F20/B20*100</f>
        <v>38.6</v>
      </c>
      <c r="H20" s="75">
        <f>F20/C20*100</f>
        <v>51.4</v>
      </c>
    </row>
    <row r="21" spans="1:8" s="108" customFormat="1" ht="27.75">
      <c r="A21" s="46" t="s">
        <v>57</v>
      </c>
      <c r="B21" s="14">
        <v>-10680</v>
      </c>
      <c r="C21" s="14">
        <v>-6860</v>
      </c>
      <c r="D21" s="101">
        <v>-19</v>
      </c>
      <c r="E21" s="130">
        <v>-50.3</v>
      </c>
      <c r="F21" s="137">
        <f t="shared" si="0"/>
        <v>-69.3</v>
      </c>
      <c r="G21" s="74">
        <f>F21/B21*100</f>
        <v>0.6</v>
      </c>
      <c r="H21" s="75">
        <f>F21/C21*100</f>
        <v>1</v>
      </c>
    </row>
    <row r="22" spans="1:8" s="109" customFormat="1" ht="30.75">
      <c r="A22" s="9" t="s">
        <v>53</v>
      </c>
      <c r="B22" s="56">
        <f>B13-B26-B15-B18-B19-B25</f>
        <v>-735172.1</v>
      </c>
      <c r="C22" s="56">
        <f>C13-C26-C15-C18-C19-C25</f>
        <v>-333914.5</v>
      </c>
      <c r="D22" s="102">
        <f>D13-D26-D15-D18-D19-D25</f>
        <v>-1035894.7</v>
      </c>
      <c r="E22" s="102">
        <f>E23-E24</f>
        <v>-179828.5</v>
      </c>
      <c r="F22" s="102">
        <f t="shared" si="0"/>
        <v>-1215723.2</v>
      </c>
      <c r="G22" s="76"/>
      <c r="H22" s="77"/>
    </row>
    <row r="23" spans="1:8" s="108" customFormat="1" ht="27.75">
      <c r="A23" s="10" t="s">
        <v>54</v>
      </c>
      <c r="B23" s="14"/>
      <c r="C23" s="14"/>
      <c r="D23" s="98">
        <v>1749913</v>
      </c>
      <c r="E23" s="98">
        <f>D24</f>
        <v>2785807.7</v>
      </c>
      <c r="F23" s="99">
        <f t="shared" si="0"/>
        <v>4535720.7</v>
      </c>
      <c r="G23" s="74"/>
      <c r="H23" s="75"/>
    </row>
    <row r="24" spans="1:8" s="108" customFormat="1" ht="27.75">
      <c r="A24" s="47" t="s">
        <v>55</v>
      </c>
      <c r="B24" s="14"/>
      <c r="C24" s="14"/>
      <c r="D24" s="98">
        <v>2785807.7</v>
      </c>
      <c r="E24" s="128">
        <v>2965636.2</v>
      </c>
      <c r="F24" s="99">
        <f t="shared" si="0"/>
        <v>5751443.9</v>
      </c>
      <c r="G24" s="74"/>
      <c r="H24" s="75"/>
    </row>
    <row r="25" spans="1:8" s="109" customFormat="1" ht="33">
      <c r="A25" s="57" t="s">
        <v>30</v>
      </c>
      <c r="B25" s="56"/>
      <c r="C25" s="56"/>
      <c r="D25" s="96">
        <v>-4707.8</v>
      </c>
      <c r="E25" s="127">
        <v>1001.4</v>
      </c>
      <c r="F25" s="134">
        <f t="shared" si="0"/>
        <v>-3706.4</v>
      </c>
      <c r="G25" s="76"/>
      <c r="H25" s="77"/>
    </row>
    <row r="26" spans="1:8" s="45" customFormat="1" ht="60">
      <c r="A26" s="8" t="s">
        <v>38</v>
      </c>
      <c r="B26" s="4">
        <f>B27+B28</f>
        <v>-212641.6</v>
      </c>
      <c r="C26" s="4">
        <f>C27+C28</f>
        <v>-157962</v>
      </c>
      <c r="D26" s="95">
        <f>D27+D28</f>
        <v>-98193.9</v>
      </c>
      <c r="E26" s="95">
        <f>E27+E28</f>
        <v>-3041.4</v>
      </c>
      <c r="F26" s="121">
        <f t="shared" si="0"/>
        <v>-101235.3</v>
      </c>
      <c r="G26" s="61"/>
      <c r="H26" s="62"/>
    </row>
    <row r="27" spans="1:8" s="109" customFormat="1" ht="33">
      <c r="A27" s="58" t="s">
        <v>64</v>
      </c>
      <c r="B27" s="54">
        <v>31827.2</v>
      </c>
      <c r="C27" s="54">
        <v>23976.4</v>
      </c>
      <c r="D27" s="96">
        <v>5270.2</v>
      </c>
      <c r="E27" s="127">
        <v>302.8</v>
      </c>
      <c r="F27" s="134">
        <f t="shared" si="0"/>
        <v>5573</v>
      </c>
      <c r="G27" s="76">
        <f>F27/B27*100</f>
        <v>17.5</v>
      </c>
      <c r="H27" s="77">
        <f>F27/C27*100</f>
        <v>23.2</v>
      </c>
    </row>
    <row r="28" spans="1:8" s="109" customFormat="1" ht="61.5">
      <c r="A28" s="58" t="s">
        <v>65</v>
      </c>
      <c r="B28" s="54">
        <v>-244468.8</v>
      </c>
      <c r="C28" s="54">
        <v>-181938.4</v>
      </c>
      <c r="D28" s="96">
        <v>-103464.1</v>
      </c>
      <c r="E28" s="127">
        <v>-3344.2</v>
      </c>
      <c r="F28" s="134">
        <f t="shared" si="0"/>
        <v>-106808.3</v>
      </c>
      <c r="G28" s="76">
        <f>F28/B28*100</f>
        <v>43.7</v>
      </c>
      <c r="H28" s="77">
        <f>F28/C28*100</f>
        <v>58.7</v>
      </c>
    </row>
    <row r="29" spans="1:8" ht="33">
      <c r="A29" s="8" t="s">
        <v>39</v>
      </c>
      <c r="B29" s="3">
        <f>B8-B11</f>
        <v>974505</v>
      </c>
      <c r="C29" s="3">
        <f>C8-C11</f>
        <v>529740.2</v>
      </c>
      <c r="D29" s="94">
        <f>D8-D11</f>
        <v>1163425.7</v>
      </c>
      <c r="E29" s="94">
        <f>E8-E11</f>
        <v>183460.6</v>
      </c>
      <c r="F29" s="121">
        <f t="shared" si="0"/>
        <v>1346886.3</v>
      </c>
      <c r="G29" s="61"/>
      <c r="H29" s="62"/>
    </row>
    <row r="30" spans="1:8" ht="33">
      <c r="A30" s="8" t="s">
        <v>28</v>
      </c>
      <c r="B30" s="123">
        <v>24380000</v>
      </c>
      <c r="C30" s="4"/>
      <c r="D30" s="94">
        <v>12167300</v>
      </c>
      <c r="E30" s="126">
        <v>2285000</v>
      </c>
      <c r="F30" s="121">
        <f t="shared" si="0"/>
        <v>14452300</v>
      </c>
      <c r="G30" s="61"/>
      <c r="H30" s="62"/>
    </row>
    <row r="31" spans="1:8" ht="33">
      <c r="A31" s="11" t="s">
        <v>47</v>
      </c>
      <c r="B31" s="15">
        <f>B12/B30*100</f>
        <v>3.2</v>
      </c>
      <c r="C31" s="15"/>
      <c r="D31" s="103">
        <f>D12/D30*100</f>
        <v>8.9</v>
      </c>
      <c r="E31" s="103">
        <f>E12/E30*100</f>
        <v>7.6</v>
      </c>
      <c r="F31" s="103">
        <f>F12/F30*100</f>
        <v>8.7</v>
      </c>
      <c r="G31" s="61"/>
      <c r="H31" s="62"/>
    </row>
    <row r="32" spans="1:8" ht="90.75" thickBot="1">
      <c r="A32" s="12" t="s">
        <v>40</v>
      </c>
      <c r="B32" s="16">
        <f>B29/B30*100</f>
        <v>4</v>
      </c>
      <c r="C32" s="16"/>
      <c r="D32" s="104">
        <f>D29/D30*100</f>
        <v>9.6</v>
      </c>
      <c r="E32" s="104">
        <f>E29/E30*100</f>
        <v>8</v>
      </c>
      <c r="F32" s="104">
        <f>F29/F30*100</f>
        <v>9.3</v>
      </c>
      <c r="G32" s="106"/>
      <c r="H32" s="107"/>
    </row>
    <row r="33" spans="1:6" ht="27.75">
      <c r="A33" s="48" t="s">
        <v>33</v>
      </c>
      <c r="B33" s="48"/>
      <c r="C33" s="48"/>
      <c r="D33" s="48"/>
      <c r="E33" s="48"/>
      <c r="F33" s="48"/>
    </row>
    <row r="34" spans="1:6" ht="18.75">
      <c r="A34" s="50"/>
      <c r="B34" s="50"/>
      <c r="C34" s="50"/>
      <c r="D34" s="50"/>
      <c r="E34" s="50"/>
      <c r="F34" s="50"/>
    </row>
    <row r="35" spans="1:6" ht="19.5">
      <c r="A35" s="51"/>
      <c r="B35" s="49"/>
      <c r="C35" s="52"/>
      <c r="D35" s="52"/>
      <c r="E35" s="52"/>
      <c r="F35" s="52"/>
    </row>
    <row r="36" spans="1:6" ht="19.5">
      <c r="A36" s="51"/>
      <c r="B36" s="49"/>
      <c r="C36" s="53"/>
      <c r="D36" s="53"/>
      <c r="E36" s="53"/>
      <c r="F36" s="53"/>
    </row>
    <row r="37" spans="1:6" ht="12.75">
      <c r="A37" s="51"/>
      <c r="B37" s="49"/>
      <c r="C37" s="49"/>
      <c r="D37" s="49"/>
      <c r="E37" s="49"/>
      <c r="F37" s="49"/>
    </row>
    <row r="38" spans="1:6" ht="12.75">
      <c r="A38" s="51"/>
      <c r="B38" s="49"/>
      <c r="C38" s="49"/>
      <c r="D38" s="49"/>
      <c r="E38" s="49"/>
      <c r="F38" s="49"/>
    </row>
    <row r="39" spans="1:6" ht="12.75">
      <c r="A39" s="51"/>
      <c r="B39" s="49"/>
      <c r="C39" s="49"/>
      <c r="D39" s="49"/>
      <c r="E39" s="49"/>
      <c r="F39" s="49"/>
    </row>
    <row r="40" spans="1:6" ht="12.75">
      <c r="A40" s="51"/>
      <c r="B40" s="49"/>
      <c r="C40" s="49"/>
      <c r="D40" s="49"/>
      <c r="E40" s="49"/>
      <c r="F40" s="49"/>
    </row>
    <row r="41" spans="1:6" ht="12.75">
      <c r="A41" s="51"/>
      <c r="B41" s="49"/>
      <c r="C41" s="49"/>
      <c r="D41" s="49"/>
      <c r="E41" s="49"/>
      <c r="F41" s="49"/>
    </row>
    <row r="42" spans="1:6" ht="12.75">
      <c r="A42" s="51"/>
      <c r="B42" s="49"/>
      <c r="C42" s="49"/>
      <c r="D42" s="49"/>
      <c r="E42" s="49"/>
      <c r="F42" s="49"/>
    </row>
    <row r="43" spans="1:6" ht="12.75">
      <c r="A43" s="51"/>
      <c r="B43" s="49"/>
      <c r="C43" s="49"/>
      <c r="D43" s="49"/>
      <c r="E43" s="49"/>
      <c r="F43" s="49"/>
    </row>
    <row r="44" spans="1:6" ht="12.75">
      <c r="A44" s="51"/>
      <c r="B44" s="49"/>
      <c r="C44" s="49"/>
      <c r="D44" s="49"/>
      <c r="E44" s="49"/>
      <c r="F44" s="49"/>
    </row>
    <row r="45" spans="1:6" ht="12.75">
      <c r="A45" s="51"/>
      <c r="B45" s="49"/>
      <c r="C45" s="49"/>
      <c r="D45" s="49"/>
      <c r="E45" s="49"/>
      <c r="F45" s="49"/>
    </row>
    <row r="46" spans="1:6" ht="12.75">
      <c r="A46" s="51"/>
      <c r="B46" s="49"/>
      <c r="C46" s="49"/>
      <c r="D46" s="49"/>
      <c r="E46" s="49"/>
      <c r="F46" s="49"/>
    </row>
    <row r="47" spans="1:6" ht="12.75">
      <c r="A47" s="51"/>
      <c r="B47" s="49"/>
      <c r="C47" s="49"/>
      <c r="D47" s="49"/>
      <c r="E47" s="49"/>
      <c r="F47" s="49"/>
    </row>
    <row r="48" spans="1:6" ht="12.75">
      <c r="A48" s="51"/>
      <c r="B48" s="49"/>
      <c r="C48" s="49"/>
      <c r="D48" s="49"/>
      <c r="E48" s="49"/>
      <c r="F48" s="49"/>
    </row>
    <row r="49" spans="1:6" ht="12.75">
      <c r="A49" s="51"/>
      <c r="B49" s="49"/>
      <c r="C49" s="49"/>
      <c r="D49" s="49"/>
      <c r="E49" s="49"/>
      <c r="F49" s="49"/>
    </row>
    <row r="50" spans="1:6" ht="12.75">
      <c r="A50" s="51"/>
      <c r="B50" s="49"/>
      <c r="C50" s="49"/>
      <c r="D50" s="49"/>
      <c r="E50" s="49"/>
      <c r="F50" s="49"/>
    </row>
    <row r="51" spans="1:6" ht="12.75">
      <c r="A51" s="51"/>
      <c r="B51" s="49"/>
      <c r="C51" s="49"/>
      <c r="D51" s="49"/>
      <c r="E51" s="49"/>
      <c r="F51" s="49"/>
    </row>
    <row r="52" spans="1:6" ht="12.75">
      <c r="A52" s="51"/>
      <c r="B52" s="49"/>
      <c r="C52" s="49"/>
      <c r="D52" s="49"/>
      <c r="E52" s="49"/>
      <c r="F52" s="49"/>
    </row>
    <row r="53" spans="1:6" ht="12.75">
      <c r="A53" s="51"/>
      <c r="B53" s="49"/>
      <c r="C53" s="49"/>
      <c r="D53" s="49"/>
      <c r="E53" s="49"/>
      <c r="F53" s="49"/>
    </row>
    <row r="54" spans="1:6" ht="12.75">
      <c r="A54" s="51"/>
      <c r="B54" s="49"/>
      <c r="C54" s="49"/>
      <c r="D54" s="49"/>
      <c r="E54" s="49"/>
      <c r="F54" s="49"/>
    </row>
    <row r="55" spans="1:6" ht="12.75">
      <c r="A55" s="51"/>
      <c r="B55" s="49"/>
      <c r="C55" s="49"/>
      <c r="D55" s="49"/>
      <c r="E55" s="49"/>
      <c r="F55" s="49"/>
    </row>
    <row r="56" spans="1:6" ht="12.75">
      <c r="A56" s="51"/>
      <c r="B56" s="49"/>
      <c r="C56" s="49"/>
      <c r="D56" s="49"/>
      <c r="E56" s="49"/>
      <c r="F56" s="49"/>
    </row>
    <row r="57" spans="1:6" ht="12.75">
      <c r="A57" s="51"/>
      <c r="B57" s="49"/>
      <c r="C57" s="49"/>
      <c r="D57" s="49"/>
      <c r="E57" s="49"/>
      <c r="F57" s="49"/>
    </row>
    <row r="58" spans="1:6" ht="12.75">
      <c r="A58" s="51"/>
      <c r="B58" s="49"/>
      <c r="C58" s="49"/>
      <c r="D58" s="49"/>
      <c r="E58" s="49"/>
      <c r="F58" s="49"/>
    </row>
    <row r="59" spans="1:6" ht="12.75">
      <c r="A59" s="51"/>
      <c r="B59" s="49"/>
      <c r="C59" s="49"/>
      <c r="D59" s="49"/>
      <c r="E59" s="49"/>
      <c r="F59" s="49"/>
    </row>
    <row r="60" spans="1:6" ht="12.75">
      <c r="A60" s="51"/>
      <c r="B60" s="49"/>
      <c r="C60" s="49"/>
      <c r="D60" s="49"/>
      <c r="E60" s="49"/>
      <c r="F60" s="49"/>
    </row>
    <row r="61" spans="1:6" ht="12.75">
      <c r="A61" s="51"/>
      <c r="B61" s="49"/>
      <c r="C61" s="49"/>
      <c r="D61" s="49"/>
      <c r="E61" s="49"/>
      <c r="F61" s="49"/>
    </row>
    <row r="62" spans="1:6" ht="12.75">
      <c r="A62" s="51"/>
      <c r="B62" s="49"/>
      <c r="C62" s="49"/>
      <c r="D62" s="49"/>
      <c r="E62" s="49"/>
      <c r="F62" s="49"/>
    </row>
    <row r="63" spans="1:6" ht="12.75">
      <c r="A63" s="51"/>
      <c r="B63" s="49"/>
      <c r="C63" s="49"/>
      <c r="D63" s="49"/>
      <c r="E63" s="49"/>
      <c r="F63" s="49"/>
    </row>
    <row r="64" spans="1:6" ht="12.75">
      <c r="A64" s="51"/>
      <c r="B64" s="49"/>
      <c r="C64" s="49"/>
      <c r="D64" s="49"/>
      <c r="E64" s="49"/>
      <c r="F64" s="49"/>
    </row>
    <row r="65" spans="1:6" ht="12.75">
      <c r="A65" s="51"/>
      <c r="B65" s="49"/>
      <c r="C65" s="49"/>
      <c r="D65" s="49"/>
      <c r="E65" s="49"/>
      <c r="F65" s="49"/>
    </row>
    <row r="66" spans="1:6" ht="12.75">
      <c r="A66" s="51"/>
      <c r="B66" s="49"/>
      <c r="C66" s="49"/>
      <c r="D66" s="49"/>
      <c r="E66" s="49"/>
      <c r="F66" s="49"/>
    </row>
    <row r="67" spans="1:6" ht="12.75">
      <c r="A67" s="51"/>
      <c r="B67" s="49"/>
      <c r="C67" s="49"/>
      <c r="D67" s="49"/>
      <c r="E67" s="49"/>
      <c r="F67" s="49"/>
    </row>
    <row r="68" spans="1:6" ht="12.75">
      <c r="A68" s="51"/>
      <c r="B68" s="49"/>
      <c r="C68" s="49"/>
      <c r="D68" s="49"/>
      <c r="E68" s="49"/>
      <c r="F68" s="49"/>
    </row>
    <row r="69" spans="1:6" ht="12.75">
      <c r="A69" s="51"/>
      <c r="B69" s="49"/>
      <c r="C69" s="49"/>
      <c r="D69" s="49"/>
      <c r="E69" s="49"/>
      <c r="F69" s="49"/>
    </row>
  </sheetData>
  <mergeCells count="9">
    <mergeCell ref="A6:A7"/>
    <mergeCell ref="G6:H6"/>
    <mergeCell ref="C6:C7"/>
    <mergeCell ref="B6:B7"/>
    <mergeCell ref="D6:F6"/>
    <mergeCell ref="A2:H2"/>
    <mergeCell ref="A3:H3"/>
    <mergeCell ref="A4:H4"/>
    <mergeCell ref="A5:B5"/>
  </mergeCells>
  <printOptions/>
  <pageMargins left="0.96" right="0.25" top="0.19" bottom="0.18" header="0.17" footer="0.17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50" zoomScaleNormal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" sqref="E7"/>
    </sheetView>
  </sheetViews>
  <sheetFormatPr defaultColWidth="9.00390625" defaultRowHeight="12.75"/>
  <cols>
    <col min="1" max="1" width="71.875" style="40" customWidth="1"/>
    <col min="2" max="2" width="29.875" style="40" customWidth="1"/>
    <col min="3" max="3" width="33.75390625" style="38" customWidth="1"/>
    <col min="4" max="6" width="28.25390625" style="38" customWidth="1"/>
    <col min="7" max="7" width="27.75390625" style="40" customWidth="1"/>
    <col min="8" max="8" width="28.875" style="40" customWidth="1"/>
    <col min="9" max="16384" width="9.125" style="40" customWidth="1"/>
  </cols>
  <sheetData>
    <row r="1" spans="1:8" s="38" customFormat="1" ht="33.75" customHeight="1">
      <c r="A1" s="36"/>
      <c r="B1" s="37"/>
      <c r="C1" s="37"/>
      <c r="D1" s="37"/>
      <c r="E1" s="37"/>
      <c r="F1" s="37"/>
      <c r="G1" s="37" t="s">
        <v>63</v>
      </c>
      <c r="H1" s="37"/>
    </row>
    <row r="2" spans="1:8" s="38" customFormat="1" ht="33.75" customHeight="1">
      <c r="A2" s="36"/>
      <c r="B2" s="37"/>
      <c r="C2" s="37"/>
      <c r="D2" s="37"/>
      <c r="E2" s="37"/>
      <c r="F2" s="37"/>
      <c r="G2" s="39"/>
      <c r="H2" s="37"/>
    </row>
    <row r="3" spans="1:8" ht="34.5">
      <c r="A3" s="159" t="s">
        <v>50</v>
      </c>
      <c r="B3" s="159"/>
      <c r="C3" s="159"/>
      <c r="D3" s="159"/>
      <c r="E3" s="159"/>
      <c r="F3" s="159"/>
      <c r="G3" s="159"/>
      <c r="H3" s="159"/>
    </row>
    <row r="4" spans="1:8" ht="36" customHeight="1">
      <c r="A4" s="160" t="s">
        <v>82</v>
      </c>
      <c r="B4" s="160"/>
      <c r="C4" s="160"/>
      <c r="D4" s="160"/>
      <c r="E4" s="160"/>
      <c r="F4" s="160"/>
      <c r="G4" s="160"/>
      <c r="H4" s="160"/>
    </row>
    <row r="5" ht="23.25" customHeight="1" thickBot="1">
      <c r="H5" s="44" t="s">
        <v>45</v>
      </c>
    </row>
    <row r="6" spans="1:8" s="41" customFormat="1" ht="36" customHeight="1">
      <c r="A6" s="163"/>
      <c r="B6" s="165" t="s">
        <v>67</v>
      </c>
      <c r="C6" s="158" t="s">
        <v>83</v>
      </c>
      <c r="D6" s="161" t="s">
        <v>74</v>
      </c>
      <c r="E6" s="168"/>
      <c r="F6" s="162"/>
      <c r="G6" s="161" t="s">
        <v>75</v>
      </c>
      <c r="H6" s="162"/>
    </row>
    <row r="7" spans="1:8" s="41" customFormat="1" ht="45.75" customHeight="1" thickBot="1">
      <c r="A7" s="164"/>
      <c r="B7" s="166"/>
      <c r="C7" s="167"/>
      <c r="D7" s="105" t="s">
        <v>77</v>
      </c>
      <c r="E7" s="124" t="s">
        <v>79</v>
      </c>
      <c r="F7" s="90" t="s">
        <v>80</v>
      </c>
      <c r="G7" s="73" t="s">
        <v>69</v>
      </c>
      <c r="H7" s="72" t="s">
        <v>86</v>
      </c>
    </row>
    <row r="8" spans="1:8" s="41" customFormat="1" ht="108" customHeight="1">
      <c r="A8" s="18" t="s">
        <v>41</v>
      </c>
      <c r="B8" s="79">
        <v>2658364.2</v>
      </c>
      <c r="C8" s="110">
        <v>1954676</v>
      </c>
      <c r="D8" s="113">
        <v>1454052.2</v>
      </c>
      <c r="E8" s="146">
        <v>251478.6</v>
      </c>
      <c r="F8" s="115">
        <f>D8+E8</f>
        <v>1705530.8</v>
      </c>
      <c r="G8" s="78">
        <f>F8/B8*100</f>
        <v>64.2</v>
      </c>
      <c r="H8" s="86">
        <f>F8/C8*100</f>
        <v>87.3</v>
      </c>
    </row>
    <row r="9" spans="1:8" s="41" customFormat="1" ht="90" customHeight="1">
      <c r="A9" s="19" t="s">
        <v>43</v>
      </c>
      <c r="B9" s="66">
        <v>2136336.3</v>
      </c>
      <c r="C9" s="111">
        <v>1597442.6</v>
      </c>
      <c r="D9" s="114">
        <v>1307402.8</v>
      </c>
      <c r="E9" s="146">
        <v>245620</v>
      </c>
      <c r="F9" s="115">
        <f>D9+E9</f>
        <v>1553022.8</v>
      </c>
      <c r="G9" s="78">
        <f>F9/B9*100</f>
        <v>72.7</v>
      </c>
      <c r="H9" s="86">
        <f>F9/C9*100</f>
        <v>97.2</v>
      </c>
    </row>
    <row r="10" spans="1:8" s="41" customFormat="1" ht="132" customHeight="1">
      <c r="A10" s="20" t="s">
        <v>42</v>
      </c>
      <c r="B10" s="66">
        <v>51652.4</v>
      </c>
      <c r="C10" s="87">
        <v>29228.3</v>
      </c>
      <c r="D10" s="114">
        <v>24387.7</v>
      </c>
      <c r="E10" s="146">
        <v>5390.5</v>
      </c>
      <c r="F10" s="115">
        <f>D10+E10</f>
        <v>29778.2</v>
      </c>
      <c r="G10" s="78">
        <f>F10/B10*100</f>
        <v>57.7</v>
      </c>
      <c r="H10" s="86">
        <f>F10/C10*100</f>
        <v>101.9</v>
      </c>
    </row>
    <row r="11" spans="1:8" s="41" customFormat="1" ht="118.5" customHeight="1" thickBot="1">
      <c r="A11" s="22" t="s">
        <v>62</v>
      </c>
      <c r="B11" s="80">
        <f>B12-B8-B9-B10</f>
        <v>199784.6</v>
      </c>
      <c r="C11" s="112">
        <v>149810.4</v>
      </c>
      <c r="D11" s="116">
        <v>152241.4</v>
      </c>
      <c r="E11" s="146">
        <v>19008.7</v>
      </c>
      <c r="F11" s="115">
        <f>D11+E11</f>
        <v>171250.1</v>
      </c>
      <c r="G11" s="78">
        <f>F11/B11*100</f>
        <v>85.7</v>
      </c>
      <c r="H11" s="86">
        <f>F11/C11*100</f>
        <v>114.3</v>
      </c>
    </row>
    <row r="12" spans="1:8" s="41" customFormat="1" ht="42" customHeight="1" thickBot="1">
      <c r="A12" s="84" t="s">
        <v>21</v>
      </c>
      <c r="B12" s="69">
        <v>5046137.5</v>
      </c>
      <c r="C12" s="70">
        <f>SUM(C8:C11)</f>
        <v>3731157.3</v>
      </c>
      <c r="D12" s="70">
        <f>SUM(D8:D11)</f>
        <v>2938084.1</v>
      </c>
      <c r="E12" s="70">
        <f>SUM(E8:E11)</f>
        <v>521497.8</v>
      </c>
      <c r="F12" s="70">
        <f>D12+E12</f>
        <v>3459581.9</v>
      </c>
      <c r="G12" s="82">
        <f>F12/B12*100</f>
        <v>68.6</v>
      </c>
      <c r="H12" s="85">
        <f>F12/C12*100</f>
        <v>92.7</v>
      </c>
    </row>
    <row r="13" spans="1:6" s="41" customFormat="1" ht="26.25">
      <c r="A13" s="42"/>
      <c r="B13" s="42"/>
      <c r="C13" s="42"/>
      <c r="D13" s="42"/>
      <c r="E13" s="42"/>
      <c r="F13" s="42"/>
    </row>
  </sheetData>
  <mergeCells count="7">
    <mergeCell ref="A3:H3"/>
    <mergeCell ref="A4:H4"/>
    <mergeCell ref="G6:H6"/>
    <mergeCell ref="A6:A7"/>
    <mergeCell ref="B6:B7"/>
    <mergeCell ref="C6:C7"/>
    <mergeCell ref="D6:F6"/>
  </mergeCells>
  <printOptions horizontalCentered="1"/>
  <pageMargins left="0.28" right="0.17" top="0.71" bottom="0.7874015748031497" header="0.15748031496062992" footer="1.338582677165354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50" zoomScaleNormal="50" workbookViewId="0" topLeftCell="B1">
      <selection activeCell="G8" sqref="G8"/>
    </sheetView>
  </sheetViews>
  <sheetFormatPr defaultColWidth="9.125" defaultRowHeight="12.75"/>
  <cols>
    <col min="1" max="1" width="15.75390625" style="21" customWidth="1"/>
    <col min="2" max="2" width="75.125" style="21" customWidth="1"/>
    <col min="3" max="3" width="31.125" style="21" customWidth="1"/>
    <col min="4" max="4" width="29.25390625" style="21" customWidth="1"/>
    <col min="5" max="7" width="29.375" style="21" customWidth="1"/>
    <col min="8" max="8" width="27.25390625" style="21" customWidth="1"/>
    <col min="9" max="9" width="29.125" style="21" customWidth="1"/>
    <col min="10" max="16384" width="9.125" style="21" customWidth="1"/>
  </cols>
  <sheetData>
    <row r="1" spans="1:9" ht="30">
      <c r="A1" s="24"/>
      <c r="B1" s="24"/>
      <c r="C1" s="24"/>
      <c r="D1" s="24"/>
      <c r="E1" s="25"/>
      <c r="F1" s="25"/>
      <c r="G1" s="25"/>
      <c r="H1" s="169" t="s">
        <v>44</v>
      </c>
      <c r="I1" s="169"/>
    </row>
    <row r="2" spans="1:9" ht="30">
      <c r="A2" s="24"/>
      <c r="B2" s="24"/>
      <c r="C2" s="24"/>
      <c r="D2" s="24"/>
      <c r="E2" s="25"/>
      <c r="F2" s="25"/>
      <c r="G2" s="25"/>
      <c r="H2" s="25"/>
      <c r="I2" s="25"/>
    </row>
    <row r="3" spans="1:9" ht="33">
      <c r="A3" s="178" t="s">
        <v>49</v>
      </c>
      <c r="B3" s="178"/>
      <c r="C3" s="178"/>
      <c r="D3" s="178"/>
      <c r="E3" s="178"/>
      <c r="F3" s="178"/>
      <c r="G3" s="178"/>
      <c r="H3" s="178"/>
      <c r="I3" s="178"/>
    </row>
    <row r="4" spans="1:9" ht="33">
      <c r="A4" s="178" t="s">
        <v>48</v>
      </c>
      <c r="B4" s="178"/>
      <c r="C4" s="178"/>
      <c r="D4" s="178"/>
      <c r="E4" s="178"/>
      <c r="F4" s="178"/>
      <c r="G4" s="178"/>
      <c r="H4" s="178"/>
      <c r="I4" s="178"/>
    </row>
    <row r="5" spans="1:9" ht="33">
      <c r="A5" s="178" t="s">
        <v>84</v>
      </c>
      <c r="B5" s="178"/>
      <c r="C5" s="178"/>
      <c r="D5" s="178"/>
      <c r="E5" s="178"/>
      <c r="F5" s="178"/>
      <c r="G5" s="178"/>
      <c r="H5" s="178"/>
      <c r="I5" s="178"/>
    </row>
    <row r="6" spans="1:9" ht="30.75" thickBot="1">
      <c r="A6" s="24"/>
      <c r="B6" s="26"/>
      <c r="C6" s="26"/>
      <c r="D6" s="26" t="s">
        <v>29</v>
      </c>
      <c r="E6" s="27"/>
      <c r="F6" s="27"/>
      <c r="G6" s="27"/>
      <c r="H6" s="28"/>
      <c r="I6" s="27" t="s">
        <v>45</v>
      </c>
    </row>
    <row r="7" spans="1:9" ht="30.75" customHeight="1">
      <c r="A7" s="179" t="s">
        <v>8</v>
      </c>
      <c r="B7" s="172"/>
      <c r="C7" s="170" t="s">
        <v>68</v>
      </c>
      <c r="D7" s="170" t="s">
        <v>85</v>
      </c>
      <c r="E7" s="175" t="s">
        <v>76</v>
      </c>
      <c r="F7" s="176"/>
      <c r="G7" s="177"/>
      <c r="H7" s="149" t="s">
        <v>71</v>
      </c>
      <c r="I7" s="174"/>
    </row>
    <row r="8" spans="1:9" ht="48.75" customHeight="1" thickBot="1">
      <c r="A8" s="180"/>
      <c r="B8" s="173"/>
      <c r="C8" s="171"/>
      <c r="D8" s="171"/>
      <c r="E8" s="91" t="s">
        <v>77</v>
      </c>
      <c r="F8" s="147" t="s">
        <v>79</v>
      </c>
      <c r="G8" s="92" t="s">
        <v>80</v>
      </c>
      <c r="H8" s="91" t="s">
        <v>69</v>
      </c>
      <c r="I8" s="72" t="s">
        <v>86</v>
      </c>
    </row>
    <row r="9" spans="1:9" s="67" customFormat="1" ht="61.5" customHeight="1">
      <c r="A9" s="63" t="s">
        <v>9</v>
      </c>
      <c r="B9" s="64" t="s">
        <v>0</v>
      </c>
      <c r="C9" s="2">
        <v>638885.6</v>
      </c>
      <c r="D9" s="17">
        <v>498732.5</v>
      </c>
      <c r="E9" s="119">
        <v>272994.6</v>
      </c>
      <c r="F9" s="148">
        <v>133136.7</v>
      </c>
      <c r="G9" s="120">
        <f>E9+F9</f>
        <v>406131.3</v>
      </c>
      <c r="H9" s="88">
        <f aca="true" t="shared" si="0" ref="H9:H21">G9/C9*100</f>
        <v>63.6</v>
      </c>
      <c r="I9" s="65">
        <f aca="true" t="shared" si="1" ref="I9:I21">G9/D9*100</f>
        <v>81.4</v>
      </c>
    </row>
    <row r="10" spans="1:9" s="67" customFormat="1" ht="76.5" customHeight="1">
      <c r="A10" s="31" t="s">
        <v>10</v>
      </c>
      <c r="B10" s="32" t="s">
        <v>72</v>
      </c>
      <c r="C10" s="66">
        <v>198482.2</v>
      </c>
      <c r="D10" s="131">
        <v>148797.2</v>
      </c>
      <c r="E10" s="114">
        <v>88138.3</v>
      </c>
      <c r="F10" s="146">
        <v>60658.9</v>
      </c>
      <c r="G10" s="115">
        <f aca="true" t="shared" si="2" ref="G10:G21">E10+F10</f>
        <v>148797.2</v>
      </c>
      <c r="H10" s="89">
        <f t="shared" si="0"/>
        <v>75</v>
      </c>
      <c r="I10" s="81">
        <f t="shared" si="1"/>
        <v>100</v>
      </c>
    </row>
    <row r="11" spans="1:9" s="67" customFormat="1" ht="49.5" customHeight="1">
      <c r="A11" s="29" t="s">
        <v>11</v>
      </c>
      <c r="B11" s="33" t="s">
        <v>23</v>
      </c>
      <c r="C11" s="1">
        <v>666026.6</v>
      </c>
      <c r="D11" s="132">
        <v>521656.9</v>
      </c>
      <c r="E11" s="117">
        <v>357723.9</v>
      </c>
      <c r="F11" s="148">
        <v>95830.2</v>
      </c>
      <c r="G11" s="120">
        <f t="shared" si="2"/>
        <v>453554.1</v>
      </c>
      <c r="H11" s="88">
        <f t="shared" si="0"/>
        <v>68.1</v>
      </c>
      <c r="I11" s="65">
        <f t="shared" si="1"/>
        <v>86.9</v>
      </c>
    </row>
    <row r="12" spans="1:9" s="67" customFormat="1" ht="91.5" customHeight="1">
      <c r="A12" s="29" t="s">
        <v>12</v>
      </c>
      <c r="B12" s="30" t="s">
        <v>1</v>
      </c>
      <c r="C12" s="1">
        <v>541634.6</v>
      </c>
      <c r="D12" s="132">
        <v>412044.5</v>
      </c>
      <c r="E12" s="117">
        <v>271807.9</v>
      </c>
      <c r="F12" s="148">
        <v>101730.4</v>
      </c>
      <c r="G12" s="120">
        <f t="shared" si="2"/>
        <v>373538.3</v>
      </c>
      <c r="H12" s="88">
        <f t="shared" si="0"/>
        <v>69</v>
      </c>
      <c r="I12" s="65">
        <f t="shared" si="1"/>
        <v>90.7</v>
      </c>
    </row>
    <row r="13" spans="1:9" s="67" customFormat="1" ht="52.5" customHeight="1">
      <c r="A13" s="29" t="s">
        <v>13</v>
      </c>
      <c r="B13" s="33" t="s">
        <v>2</v>
      </c>
      <c r="C13" s="1">
        <v>339333.9</v>
      </c>
      <c r="D13" s="132">
        <v>266976.6</v>
      </c>
      <c r="E13" s="117">
        <v>143942.6</v>
      </c>
      <c r="F13" s="148">
        <v>48913.1</v>
      </c>
      <c r="G13" s="120">
        <f t="shared" si="2"/>
        <v>192855.7</v>
      </c>
      <c r="H13" s="88">
        <f t="shared" si="0"/>
        <v>56.8</v>
      </c>
      <c r="I13" s="65">
        <f t="shared" si="1"/>
        <v>72.2</v>
      </c>
    </row>
    <row r="14" spans="1:9" s="67" customFormat="1" ht="69.75" customHeight="1">
      <c r="A14" s="29" t="s">
        <v>14</v>
      </c>
      <c r="B14" s="30" t="s">
        <v>3</v>
      </c>
      <c r="C14" s="1">
        <v>38883.1</v>
      </c>
      <c r="D14" s="132">
        <v>44386.4</v>
      </c>
      <c r="E14" s="117">
        <v>23138.6</v>
      </c>
      <c r="F14" s="148">
        <v>13459.2</v>
      </c>
      <c r="G14" s="120">
        <f t="shared" si="2"/>
        <v>36597.8</v>
      </c>
      <c r="H14" s="88">
        <f t="shared" si="0"/>
        <v>94.1</v>
      </c>
      <c r="I14" s="65">
        <f t="shared" si="1"/>
        <v>82.5</v>
      </c>
    </row>
    <row r="15" spans="1:9" s="67" customFormat="1" ht="66" customHeight="1">
      <c r="A15" s="29" t="s">
        <v>15</v>
      </c>
      <c r="B15" s="30" t="s">
        <v>4</v>
      </c>
      <c r="C15" s="1">
        <v>6334.3</v>
      </c>
      <c r="D15" s="132">
        <v>4948.6</v>
      </c>
      <c r="E15" s="117">
        <v>3046.4</v>
      </c>
      <c r="F15" s="148">
        <v>1395</v>
      </c>
      <c r="G15" s="120">
        <f t="shared" si="2"/>
        <v>4441.4</v>
      </c>
      <c r="H15" s="88">
        <f t="shared" si="0"/>
        <v>70.1</v>
      </c>
      <c r="I15" s="65">
        <f t="shared" si="1"/>
        <v>89.8</v>
      </c>
    </row>
    <row r="16" spans="1:9" s="67" customFormat="1" ht="60" customHeight="1">
      <c r="A16" s="29" t="s">
        <v>16</v>
      </c>
      <c r="B16" s="33" t="s">
        <v>24</v>
      </c>
      <c r="C16" s="1">
        <v>201588.7</v>
      </c>
      <c r="D16" s="132">
        <v>155798.3</v>
      </c>
      <c r="E16" s="117">
        <v>112313.9</v>
      </c>
      <c r="F16" s="148">
        <v>17384.3</v>
      </c>
      <c r="G16" s="120">
        <f t="shared" si="2"/>
        <v>129698.2</v>
      </c>
      <c r="H16" s="88">
        <f t="shared" si="0"/>
        <v>64.3</v>
      </c>
      <c r="I16" s="65">
        <f t="shared" si="1"/>
        <v>83.2</v>
      </c>
    </row>
    <row r="17" spans="1:9" s="67" customFormat="1" ht="71.25" customHeight="1">
      <c r="A17" s="29" t="s">
        <v>17</v>
      </c>
      <c r="B17" s="30" t="s">
        <v>5</v>
      </c>
      <c r="C17" s="1">
        <v>51248.1</v>
      </c>
      <c r="D17" s="132">
        <v>42435.8</v>
      </c>
      <c r="E17" s="117">
        <v>26639.2</v>
      </c>
      <c r="F17" s="148">
        <v>9483.6</v>
      </c>
      <c r="G17" s="120">
        <f t="shared" si="2"/>
        <v>36122.8</v>
      </c>
      <c r="H17" s="88">
        <f t="shared" si="0"/>
        <v>70.5</v>
      </c>
      <c r="I17" s="65">
        <f t="shared" si="1"/>
        <v>85.1</v>
      </c>
    </row>
    <row r="18" spans="1:9" s="67" customFormat="1" ht="54" customHeight="1">
      <c r="A18" s="29" t="s">
        <v>18</v>
      </c>
      <c r="B18" s="33" t="s">
        <v>6</v>
      </c>
      <c r="C18" s="1">
        <v>149098.7</v>
      </c>
      <c r="D18" s="132">
        <v>120900.1</v>
      </c>
      <c r="E18" s="117">
        <v>69567</v>
      </c>
      <c r="F18" s="148">
        <v>32175.9</v>
      </c>
      <c r="G18" s="120">
        <f t="shared" si="2"/>
        <v>101742.9</v>
      </c>
      <c r="H18" s="88">
        <f t="shared" si="0"/>
        <v>68.2</v>
      </c>
      <c r="I18" s="65">
        <f t="shared" si="1"/>
        <v>84.2</v>
      </c>
    </row>
    <row r="19" spans="1:9" s="67" customFormat="1" ht="51.75" customHeight="1">
      <c r="A19" s="29" t="s">
        <v>19</v>
      </c>
      <c r="B19" s="33" t="s">
        <v>25</v>
      </c>
      <c r="C19" s="1">
        <v>205253.3</v>
      </c>
      <c r="D19" s="132">
        <v>166691.9</v>
      </c>
      <c r="E19" s="117">
        <v>112304.6</v>
      </c>
      <c r="F19" s="148">
        <v>46742.9</v>
      </c>
      <c r="G19" s="120">
        <f t="shared" si="2"/>
        <v>159047.5</v>
      </c>
      <c r="H19" s="88">
        <f t="shared" si="0"/>
        <v>77.5</v>
      </c>
      <c r="I19" s="65">
        <f t="shared" si="1"/>
        <v>95.4</v>
      </c>
    </row>
    <row r="20" spans="1:9" s="67" customFormat="1" ht="49.5" customHeight="1" thickBot="1">
      <c r="A20" s="34" t="s">
        <v>20</v>
      </c>
      <c r="B20" s="35" t="s">
        <v>7</v>
      </c>
      <c r="C20" s="23">
        <v>1431827.8</v>
      </c>
      <c r="D20" s="133">
        <v>1115642.8</v>
      </c>
      <c r="E20" s="118">
        <v>740739.3</v>
      </c>
      <c r="F20" s="148">
        <v>330756.9</v>
      </c>
      <c r="G20" s="120">
        <f t="shared" si="2"/>
        <v>1071496.2</v>
      </c>
      <c r="H20" s="142">
        <f t="shared" si="0"/>
        <v>74.8</v>
      </c>
      <c r="I20" s="143">
        <f t="shared" si="1"/>
        <v>96</v>
      </c>
    </row>
    <row r="21" spans="1:9" s="67" customFormat="1" ht="62.25" customHeight="1" thickBot="1">
      <c r="A21" s="68"/>
      <c r="B21" s="71" t="s">
        <v>31</v>
      </c>
      <c r="C21" s="69">
        <f>C9+C11+C12+C13+C14+C15+C16+C17+C18+C19+C20</f>
        <v>4270114.7</v>
      </c>
      <c r="D21" s="69">
        <f>D9+D11+D12+D13+D14+D15+D16+D17+D18+D19+D20</f>
        <v>3350214.4</v>
      </c>
      <c r="E21" s="139">
        <f>E9+E11+E12+E13+E14+E15+E16+E17+E18+E19+E20</f>
        <v>2134218</v>
      </c>
      <c r="F21" s="140">
        <f>F9+F11+F12+F13+F14+F15+F16+F17+F18+F19+F20</f>
        <v>831008.2</v>
      </c>
      <c r="G21" s="141">
        <f t="shared" si="2"/>
        <v>2965226.2</v>
      </c>
      <c r="H21" s="82">
        <f t="shared" si="0"/>
        <v>69.4</v>
      </c>
      <c r="I21" s="83">
        <f t="shared" si="1"/>
        <v>88.5</v>
      </c>
    </row>
    <row r="22" spans="8:9" s="67" customFormat="1" ht="33">
      <c r="H22" s="144"/>
      <c r="I22" s="144"/>
    </row>
    <row r="23" s="67" customFormat="1" ht="33"/>
    <row r="24" s="67" customFormat="1" ht="33"/>
    <row r="25" s="67" customFormat="1" ht="33"/>
    <row r="26" s="67" customFormat="1" ht="33"/>
    <row r="27" s="67" customFormat="1" ht="33"/>
    <row r="28" s="67" customFormat="1" ht="33"/>
    <row r="29" s="67" customFormat="1" ht="33"/>
    <row r="30" s="67" customFormat="1" ht="33"/>
    <row r="31" s="67" customFormat="1" ht="33"/>
    <row r="32" s="67" customFormat="1" ht="33"/>
    <row r="33" s="67" customFormat="1" ht="33"/>
    <row r="34" s="67" customFormat="1" ht="33"/>
    <row r="35" s="67" customFormat="1" ht="33"/>
    <row r="36" s="67" customFormat="1" ht="33"/>
    <row r="37" s="67" customFormat="1" ht="33"/>
    <row r="38" s="67" customFormat="1" ht="33"/>
    <row r="39" s="67" customFormat="1" ht="33"/>
    <row r="40" s="67" customFormat="1" ht="33"/>
    <row r="41" s="67" customFormat="1" ht="33"/>
    <row r="42" s="67" customFormat="1" ht="33"/>
    <row r="43" s="67" customFormat="1" ht="33"/>
    <row r="44" s="67" customFormat="1" ht="33"/>
    <row r="45" s="67" customFormat="1" ht="33"/>
    <row r="46" s="67" customFormat="1" ht="33"/>
    <row r="47" s="67" customFormat="1" ht="33"/>
    <row r="48" s="67" customFormat="1" ht="33"/>
    <row r="49" s="67" customFormat="1" ht="33"/>
    <row r="50" s="67" customFormat="1" ht="33"/>
    <row r="51" s="67" customFormat="1" ht="33"/>
    <row r="52" s="67" customFormat="1" ht="33"/>
    <row r="53" s="67" customFormat="1" ht="33"/>
    <row r="54" s="67" customFormat="1" ht="33"/>
    <row r="55" s="67" customFormat="1" ht="33"/>
    <row r="56" s="67" customFormat="1" ht="33"/>
    <row r="57" s="67" customFormat="1" ht="33"/>
    <row r="58" s="67" customFormat="1" ht="33"/>
    <row r="59" s="67" customFormat="1" ht="33"/>
    <row r="60" s="67" customFormat="1" ht="33"/>
    <row r="61" s="67" customFormat="1" ht="33"/>
    <row r="62" s="67" customFormat="1" ht="33"/>
    <row r="63" s="67" customFormat="1" ht="33"/>
    <row r="64" s="67" customFormat="1" ht="33"/>
    <row r="65" s="67" customFormat="1" ht="33"/>
    <row r="66" s="67" customFormat="1" ht="33"/>
    <row r="67" s="67" customFormat="1" ht="33"/>
    <row r="68" s="67" customFormat="1" ht="33"/>
    <row r="69" s="67" customFormat="1" ht="33"/>
    <row r="70" s="67" customFormat="1" ht="33"/>
    <row r="71" s="67" customFormat="1" ht="33"/>
    <row r="72" s="67" customFormat="1" ht="33"/>
    <row r="73" s="67" customFormat="1" ht="33"/>
    <row r="74" s="67" customFormat="1" ht="33"/>
    <row r="75" s="67" customFormat="1" ht="33"/>
  </sheetData>
  <mergeCells count="10">
    <mergeCell ref="H1:I1"/>
    <mergeCell ref="D7:D8"/>
    <mergeCell ref="C7:C8"/>
    <mergeCell ref="B7:B8"/>
    <mergeCell ref="H7:I7"/>
    <mergeCell ref="E7:G7"/>
    <mergeCell ref="A3:I3"/>
    <mergeCell ref="A4:I4"/>
    <mergeCell ref="A5:I5"/>
    <mergeCell ref="A7:A8"/>
  </mergeCells>
  <printOptions horizontalCentered="1"/>
  <pageMargins left="0.15748031496062992" right="0.15748031496062992" top="0.49" bottom="0.15748031496062992" header="0.1574803149606299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 </dc:creator>
  <cp:keywords/>
  <dc:description/>
  <cp:lastModifiedBy>1594</cp:lastModifiedBy>
  <cp:lastPrinted>2006-08-08T12:16:31Z</cp:lastPrinted>
  <dcterms:created xsi:type="dcterms:W3CDTF">2002-06-19T10:16:57Z</dcterms:created>
  <dcterms:modified xsi:type="dcterms:W3CDTF">2006-08-09T07:15:41Z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